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<sst xmlns="http://schemas.openxmlformats.org/spreadsheetml/2006/main" count="12" uniqueCount="12">
  <si>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Close Date</t>
  </si>
  <si>
    <t>Brent crude
 USD/bbl</t>
  </si>
  <si>
    <t>CZKxUSD</t>
  </si>
  <si>
    <t>CZKxBBL</t>
  </si>
  <si>
    <t>BA 95
 CZKxLTR</t>
  </si>
  <si>
    <t>Cena prodej</t>
  </si>
  <si>
    <t>DPH</t>
  </si>
  <si>
    <t>Spotřební</t>
  </si>
  <si>
    <t>Biosložka</t>
  </si>
  <si>
    <t>Zisk</t>
  </si>
  <si>
    <t>% daní</t>
  </si>
  <si>
    <t>% marže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</si>
</sst>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0.0"/>
      <color rgb="FF000000"/>
      <name val="Arial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1" numFmtId="2" xfId="0" applyAlignment="1" applyFont="1" applyNumberFormat="1">
      <alignment horizontal="right" readingOrder="0" shrinkToFit="0" vertical="bottom" wrapText="0"/>
    </xf>
    <xf borderId="0" fillId="0" fontId="1" numFmtId="10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3">
        <v>44561.0</v>
      </c>
      <c r="B2" s="4">
        <v>77.78</v>
      </c>
      <c r="C2" s="4">
        <v>21.951</v>
      </c>
      <c r="D2" s="5">
        <f t="shared" ref="D2:D7" si="1">B2*C2</f>
        <v>1707.34878</v>
      </c>
      <c r="E2" s="5">
        <f t="shared" ref="E2:E7" si="2">((72.7/159)*D2)/72.7</f>
        <v>10.73804264</v>
      </c>
      <c r="F2" s="4">
        <v>32.9</v>
      </c>
      <c r="G2" s="5">
        <f t="shared" ref="G2:G7" si="3">((F2/1.21)-F2)*-1</f>
        <v>5.709917355</v>
      </c>
      <c r="H2" s="4">
        <v>12.84</v>
      </c>
      <c r="I2" s="4">
        <v>2.0</v>
      </c>
      <c r="J2" s="5">
        <f t="shared" ref="J2:J7" si="4">F2-G2-H2-E2-I2</f>
        <v>1.612040003</v>
      </c>
      <c r="K2" s="6">
        <f t="shared" ref="K2:K7" si="5">(G2+H2)/F2</f>
        <v>0.5638272752</v>
      </c>
      <c r="L2" s="6">
        <f t="shared" ref="L2:L7" si="6">J2/F2</f>
        <v>0.04899817639</v>
      </c>
    </row>
    <row r="3">
      <c r="A3" s="3">
        <v>44615.0</v>
      </c>
      <c r="B3" s="4">
        <v>96.84</v>
      </c>
      <c r="C3" s="4">
        <v>21.574</v>
      </c>
      <c r="D3" s="5">
        <f t="shared" si="1"/>
        <v>2089.22616</v>
      </c>
      <c r="E3" s="5">
        <f t="shared" si="2"/>
        <v>13.13978717</v>
      </c>
      <c r="F3" s="4">
        <v>35.9</v>
      </c>
      <c r="G3" s="5">
        <f t="shared" si="3"/>
        <v>6.230578512</v>
      </c>
      <c r="H3" s="4">
        <v>12.84</v>
      </c>
      <c r="I3" s="4">
        <v>2.0</v>
      </c>
      <c r="J3" s="5">
        <f t="shared" si="4"/>
        <v>1.689634318</v>
      </c>
      <c r="K3" s="6">
        <f t="shared" si="5"/>
        <v>0.5312138861</v>
      </c>
      <c r="L3" s="6">
        <f t="shared" si="6"/>
        <v>0.04706502278</v>
      </c>
    </row>
    <row r="4">
      <c r="A4" s="3">
        <v>44628.0</v>
      </c>
      <c r="B4" s="4">
        <v>127.98</v>
      </c>
      <c r="C4" s="4">
        <v>23.541</v>
      </c>
      <c r="D4" s="5">
        <f t="shared" si="1"/>
        <v>3012.77718</v>
      </c>
      <c r="E4" s="5">
        <f t="shared" si="2"/>
        <v>18.94828415</v>
      </c>
      <c r="F4" s="4">
        <v>42.9</v>
      </c>
      <c r="G4" s="5">
        <f t="shared" si="3"/>
        <v>7.445454545</v>
      </c>
      <c r="H4" s="4">
        <v>12.84</v>
      </c>
      <c r="I4" s="4">
        <v>2.0</v>
      </c>
      <c r="J4" s="5">
        <f t="shared" si="4"/>
        <v>1.666261304</v>
      </c>
      <c r="K4" s="6">
        <f t="shared" si="5"/>
        <v>0.4728544183</v>
      </c>
      <c r="L4" s="6">
        <f t="shared" si="6"/>
        <v>0.03884058983</v>
      </c>
    </row>
    <row r="5">
      <c r="A5" s="3">
        <v>44659.0</v>
      </c>
      <c r="B5" s="4">
        <v>102.78</v>
      </c>
      <c r="C5" s="4">
        <v>22.546</v>
      </c>
      <c r="D5" s="5">
        <f t="shared" si="1"/>
        <v>2317.27788</v>
      </c>
      <c r="E5" s="5">
        <f t="shared" si="2"/>
        <v>14.57407472</v>
      </c>
      <c r="F5" s="4">
        <v>40.9</v>
      </c>
      <c r="G5" s="5">
        <f t="shared" si="3"/>
        <v>7.098347107</v>
      </c>
      <c r="H5" s="4">
        <v>12.84</v>
      </c>
      <c r="I5" s="4">
        <v>2.0</v>
      </c>
      <c r="J5" s="5">
        <f t="shared" si="4"/>
        <v>4.387578176</v>
      </c>
      <c r="K5" s="6">
        <f t="shared" si="5"/>
        <v>0.4874901493</v>
      </c>
      <c r="L5" s="6">
        <f t="shared" si="6"/>
        <v>0.10727575</v>
      </c>
    </row>
    <row r="6">
      <c r="A6" s="3">
        <v>44662.0</v>
      </c>
      <c r="B6" s="4">
        <v>98.48</v>
      </c>
      <c r="C6" s="4">
        <v>22.417</v>
      </c>
      <c r="D6" s="5">
        <f t="shared" si="1"/>
        <v>2207.62616</v>
      </c>
      <c r="E6" s="5">
        <f t="shared" si="2"/>
        <v>13.88444126</v>
      </c>
      <c r="F6" s="4">
        <v>39.9</v>
      </c>
      <c r="G6" s="5">
        <f t="shared" si="3"/>
        <v>6.924793388</v>
      </c>
      <c r="H6" s="4">
        <v>12.84</v>
      </c>
      <c r="I6" s="4">
        <v>2.0</v>
      </c>
      <c r="J6" s="5">
        <f t="shared" si="4"/>
        <v>4.250765354</v>
      </c>
      <c r="K6" s="6">
        <f t="shared" si="5"/>
        <v>0.4953582303</v>
      </c>
      <c r="L6" s="6">
        <f t="shared" si="6"/>
        <v>0.1065354725</v>
      </c>
    </row>
    <row r="7">
      <c r="A7" s="3">
        <v>44692.0</v>
      </c>
      <c r="B7" s="4">
        <v>107.51</v>
      </c>
      <c r="C7" s="4">
        <v>24.034</v>
      </c>
      <c r="D7" s="5">
        <f t="shared" si="1"/>
        <v>2583.89534</v>
      </c>
      <c r="E7" s="5">
        <f t="shared" si="2"/>
        <v>16.25091409</v>
      </c>
      <c r="F7" s="4">
        <v>42.9</v>
      </c>
      <c r="G7" s="5">
        <f t="shared" si="3"/>
        <v>7.445454545</v>
      </c>
      <c r="H7" s="4">
        <v>12.84</v>
      </c>
      <c r="I7" s="4">
        <v>2.0</v>
      </c>
      <c r="J7" s="5">
        <f t="shared" si="4"/>
        <v>4.363631366</v>
      </c>
      <c r="K7" s="6">
        <f t="shared" si="5"/>
        <v>0.4728544183</v>
      </c>
      <c r="L7" s="6">
        <f t="shared" si="6"/>
        <v>0.1017163489</v>
      </c>
    </row>
  </sheetData>
  <drawing r:id="rId1"/>
</worksheet>
</file>